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CERTIFICADOS 2021\"/>
    </mc:Choice>
  </mc:AlternateContent>
  <bookViews>
    <workbookView xWindow="0" yWindow="0" windowWidth="20400" windowHeight="7650"/>
  </bookViews>
  <sheets>
    <sheet name="Cuenta de Pérdidas y Ganancias" sheetId="1" r:id="rId1"/>
    <sheet name="Resultados 2020_2019" sheetId="4" r:id="rId2"/>
    <sheet name="Hoja1" sheetId="5" r:id="rId3"/>
  </sheets>
  <definedNames>
    <definedName name="_xlnm.Print_Area" localSheetId="0">'Cuenta de Pérdidas y Ganancias'!$A$1:$B$48</definedName>
    <definedName name="_xlnm.Print_Area" localSheetId="1">'Resultados 2020_2019'!$A$1:$B$14</definedName>
  </definedNames>
  <calcPr calcId="162913"/>
</workbook>
</file>

<file path=xl/calcChain.xml><?xml version="1.0" encoding="utf-8"?>
<calcChain xmlns="http://schemas.openxmlformats.org/spreadsheetml/2006/main">
  <c r="B15" i="1" l="1"/>
  <c r="B44" i="1" l="1"/>
  <c r="B27" i="1" l="1"/>
  <c r="C35" i="1" l="1"/>
  <c r="C37" i="1"/>
  <c r="C41" i="1"/>
  <c r="C38" i="1"/>
  <c r="C42" i="1"/>
  <c r="C43" i="1"/>
  <c r="C40" i="1"/>
  <c r="C33" i="1"/>
  <c r="B32" i="1"/>
  <c r="B26" i="1" s="1"/>
  <c r="B48" i="1" l="1"/>
  <c r="B13" i="4" s="1"/>
</calcChain>
</file>

<file path=xl/sharedStrings.xml><?xml version="1.0" encoding="utf-8"?>
<sst xmlns="http://schemas.openxmlformats.org/spreadsheetml/2006/main" count="34" uniqueCount="33">
  <si>
    <t xml:space="preserve">          653    COMP.GTOS.POR PREST.COLABORACI</t>
  </si>
  <si>
    <t xml:space="preserve">      8. Gastos de personal</t>
  </si>
  <si>
    <t xml:space="preserve">          640    SUELDOS Y SALARIOS</t>
  </si>
  <si>
    <t xml:space="preserve">          642    SEG. SOCIAL A CARGO EMPRESA</t>
  </si>
  <si>
    <t xml:space="preserve">      9. Otros gastos de explotación</t>
  </si>
  <si>
    <t xml:space="preserve">          624    PISO PROTEGIDO</t>
  </si>
  <si>
    <t xml:space="preserve">          625    PRIMAS DE SEGUROS</t>
  </si>
  <si>
    <t xml:space="preserve">          626    SERV. BANCARIOS Y SIMILARES</t>
  </si>
  <si>
    <t xml:space="preserve">      10. Amortización del inmovilizado</t>
  </si>
  <si>
    <t xml:space="preserve">          681    AMORT. INMOV. MATERIAL</t>
  </si>
  <si>
    <t>INGRESOS</t>
  </si>
  <si>
    <t>GASTOS</t>
  </si>
  <si>
    <t xml:space="preserve">          627    PUBLICID., PROPAGANDA Y RR.PP.</t>
  </si>
  <si>
    <t xml:space="preserve">          620    PROGRAMAS RESPIRO</t>
  </si>
  <si>
    <t xml:space="preserve">          628    SUMINISTROS (Carburante, Gas, Agua, Electriciadad, teléfono)</t>
  </si>
  <si>
    <t xml:space="preserve">          623    SERVICIOS PROFESIONALES INDEP.(Asesoría Laboral y contable)</t>
  </si>
  <si>
    <t>FEAFES GALICIA</t>
  </si>
  <si>
    <t>SERVICIO GALEGO DE SAUDE</t>
  </si>
  <si>
    <t>DIPUTACIÓN DA CORUÑA</t>
  </si>
  <si>
    <t>CONCELLO DE SANTIAGO</t>
  </si>
  <si>
    <t>CONSELLERÍA DE TRABALLO E BENESTAR - XUNTA DE GALICIA-</t>
  </si>
  <si>
    <t>FUNDACIÓN  CARMELA JOSE OTERO</t>
  </si>
  <si>
    <t>CUOTAS USUARIOS AFILIADOS, VENTAS ABALORIOS Y DONACIONES</t>
  </si>
  <si>
    <t xml:space="preserve">          629    OTROS SERVICIOS (gtos.talleres, Mt.Oficina, Parking, Desplazamientos,Cuotas feafes,Prensa, Prev.Riesgo...)</t>
  </si>
  <si>
    <t xml:space="preserve">INGRESOS Y GASTOS  </t>
  </si>
  <si>
    <t xml:space="preserve">          622    REPARACIONES Y CONSERVACIÓN (Gtos.Limp.Mantenimiento locales,Jard.)</t>
  </si>
  <si>
    <t xml:space="preserve">          621    ARRENDAMIENTOS (C.Forno.Furgo,Fotocopiadora)</t>
  </si>
  <si>
    <t>CONCELLO DE AMES</t>
  </si>
  <si>
    <t>RESULTADO EJERCICIO 2019</t>
  </si>
  <si>
    <t>RESULTADO EJERCICIO 2020</t>
  </si>
  <si>
    <t>COLEXIO COMPAÑÍA DE MARIA</t>
  </si>
  <si>
    <t xml:space="preserve">          631    OTROS TRIBUTOS (IBI, Garantía Definitiva)</t>
  </si>
  <si>
    <t xml:space="preserve">          649    OTROS GASTOS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</si>
</sst>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\-#,##0.00;0"/>
    <numFmt numFmtId="165" formatCode="#,##0.00\ &quot;€&quot;"/>
    <numFmt numFmtId="166" formatCode="#,##0.00_ ;[Red]\-#,##0.00\ "/>
  </numFmts>
  <fonts count="8" x14ac:knownFonts="1">
    <font>
      <sz val="10"/>
      <name val="Arial"/>
    </font>
    <font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i/>
      <sz val="18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1" fillId="3" borderId="1" xfId="0" applyFont="1" applyFill="1" applyBorder="1"/>
    <xf numFmtId="164" fontId="5" fillId="3" borderId="3" xfId="0" applyNumberFormat="1" applyFont="1" applyFill="1" applyBorder="1"/>
    <xf numFmtId="0" fontId="7" fillId="0" borderId="0" xfId="1"/>
    <xf numFmtId="0" fontId="2" fillId="0" borderId="0" xfId="1" applyFont="1" applyAlignment="1">
      <alignment horizontal="left"/>
    </xf>
    <xf numFmtId="0" fontId="3" fillId="0" borderId="0" xfId="1" applyFont="1"/>
    <xf numFmtId="0" fontId="1" fillId="3" borderId="4" xfId="0" applyFont="1" applyFill="1" applyBorder="1"/>
    <xf numFmtId="164" fontId="5" fillId="3" borderId="5" xfId="0" applyNumberFormat="1" applyFont="1" applyFill="1" applyBorder="1"/>
    <xf numFmtId="0" fontId="1" fillId="0" borderId="6" xfId="0" applyFont="1" applyBorder="1"/>
    <xf numFmtId="164" fontId="1" fillId="0" borderId="6" xfId="0" applyNumberFormat="1" applyFont="1" applyBorder="1"/>
    <xf numFmtId="0" fontId="5" fillId="0" borderId="6" xfId="0" applyFont="1" applyBorder="1"/>
    <xf numFmtId="14" fontId="4" fillId="2" borderId="2" xfId="0" applyNumberFormat="1" applyFont="1" applyFill="1" applyBorder="1" applyAlignment="1">
      <alignment horizontal="right"/>
    </xf>
    <xf numFmtId="165" fontId="5" fillId="0" borderId="6" xfId="0" applyNumberFormat="1" applyFont="1" applyBorder="1"/>
    <xf numFmtId="164" fontId="0" fillId="0" borderId="0" xfId="0" applyNumberFormat="1"/>
    <xf numFmtId="164" fontId="1" fillId="0" borderId="6" xfId="0" applyNumberFormat="1" applyFont="1" applyFill="1" applyBorder="1"/>
    <xf numFmtId="4" fontId="0" fillId="4" borderId="0" xfId="0" applyNumberFormat="1" applyFill="1"/>
    <xf numFmtId="0" fontId="1" fillId="0" borderId="6" xfId="0" applyFont="1" applyBorder="1" applyAlignment="1">
      <alignment wrapText="1"/>
    </xf>
    <xf numFmtId="0" fontId="1" fillId="5" borderId="6" xfId="0" applyFont="1" applyFill="1" applyBorder="1"/>
    <xf numFmtId="164" fontId="6" fillId="5" borderId="6" xfId="0" applyNumberFormat="1" applyFont="1" applyFill="1" applyBorder="1"/>
    <xf numFmtId="0" fontId="1" fillId="5" borderId="6" xfId="0" applyFont="1" applyFill="1" applyBorder="1" applyAlignment="1">
      <alignment wrapText="1"/>
    </xf>
    <xf numFmtId="4" fontId="1" fillId="0" borderId="6" xfId="0" applyNumberFormat="1" applyFont="1" applyFill="1" applyBorder="1"/>
    <xf numFmtId="166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3667124</xdr:colOff>
      <xdr:row>8</xdr:row>
      <xdr:rowOff>111001</xdr:rowOff>
    </xdr:to>
    <xdr:pic>
      <xdr:nvPicPr>
        <xdr:cNvPr id="3" name="2 Imagen" descr="Horizontal01con lenda_co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5275"/>
          <a:ext cx="3667124" cy="1244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3667124</xdr:colOff>
      <xdr:row>7</xdr:row>
      <xdr:rowOff>139576</xdr:rowOff>
    </xdr:to>
    <xdr:pic>
      <xdr:nvPicPr>
        <xdr:cNvPr id="5" name="4 Imagen" descr="Horizontal01con lenda_co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3667124" cy="1244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A49" sqref="A49"/>
    </sheetView>
  </sheetViews>
  <sheetFormatPr baseColWidth="10" defaultRowHeight="12.75" x14ac:dyDescent="0.2"/>
  <cols>
    <col min="1" max="1" width="86.140625" customWidth="1"/>
    <col min="2" max="2" width="28.42578125" customWidth="1"/>
    <col min="3" max="6" width="0" hidden="1" customWidth="1"/>
  </cols>
  <sheetData>
    <row r="1" spans="1:6" ht="23.25" x14ac:dyDescent="0.35">
      <c r="A1" s="2"/>
    </row>
    <row r="3" spans="1:6" x14ac:dyDescent="0.2">
      <c r="A3" s="3"/>
    </row>
    <row r="4" spans="1:6" x14ac:dyDescent="0.2">
      <c r="A4" s="3"/>
    </row>
    <row r="5" spans="1:6" x14ac:dyDescent="0.2">
      <c r="A5" s="3"/>
    </row>
    <row r="6" spans="1:6" x14ac:dyDescent="0.2">
      <c r="A6" s="3"/>
    </row>
    <row r="7" spans="1:6" x14ac:dyDescent="0.2">
      <c r="A7" s="3"/>
    </row>
    <row r="8" spans="1:6" x14ac:dyDescent="0.2">
      <c r="A8" s="3"/>
    </row>
    <row r="9" spans="1:6" x14ac:dyDescent="0.2">
      <c r="A9" s="3"/>
    </row>
    <row r="10" spans="1:6" x14ac:dyDescent="0.2">
      <c r="A10" s="3"/>
    </row>
    <row r="11" spans="1:6" x14ac:dyDescent="0.2">
      <c r="A11" s="3"/>
    </row>
    <row r="12" spans="1:6" ht="13.5" thickBot="1" x14ac:dyDescent="0.25"/>
    <row r="13" spans="1:6" ht="24" thickBot="1" x14ac:dyDescent="0.4">
      <c r="A13" s="4" t="s">
        <v>24</v>
      </c>
      <c r="B13" s="15">
        <v>44196</v>
      </c>
      <c r="C13" s="15">
        <v>42736</v>
      </c>
      <c r="D13" s="15">
        <v>42737</v>
      </c>
      <c r="E13" s="15">
        <v>42738</v>
      </c>
      <c r="F13" s="15">
        <v>42739</v>
      </c>
    </row>
    <row r="14" spans="1:6" ht="24" thickBot="1" x14ac:dyDescent="0.4">
      <c r="A14" s="1"/>
      <c r="B14" s="1"/>
    </row>
    <row r="15" spans="1:6" ht="30" x14ac:dyDescent="0.4">
      <c r="A15" s="10" t="s">
        <v>10</v>
      </c>
      <c r="B15" s="11">
        <f>SUM(B16:B24)</f>
        <v>289060.63</v>
      </c>
    </row>
    <row r="16" spans="1:6" ht="23.25" x14ac:dyDescent="0.35">
      <c r="A16" s="20" t="s">
        <v>17</v>
      </c>
      <c r="B16" s="24">
        <v>184689.22</v>
      </c>
      <c r="C16" s="19">
        <v>38860</v>
      </c>
    </row>
    <row r="17" spans="1:3" ht="23.25" x14ac:dyDescent="0.35">
      <c r="A17" s="20" t="s">
        <v>16</v>
      </c>
      <c r="B17" s="24">
        <v>58998.33</v>
      </c>
      <c r="C17" s="19">
        <v>9797.5</v>
      </c>
    </row>
    <row r="18" spans="1:3" ht="46.5" x14ac:dyDescent="0.35">
      <c r="A18" s="20" t="s">
        <v>20</v>
      </c>
      <c r="B18" s="24">
        <v>12580.88</v>
      </c>
      <c r="C18" s="19">
        <v>168960</v>
      </c>
    </row>
    <row r="19" spans="1:3" ht="23.25" x14ac:dyDescent="0.35">
      <c r="A19" s="20" t="s">
        <v>18</v>
      </c>
      <c r="B19" s="24">
        <v>18666.669999999998</v>
      </c>
      <c r="C19" s="19">
        <v>11547</v>
      </c>
    </row>
    <row r="20" spans="1:3" ht="46.5" x14ac:dyDescent="0.35">
      <c r="A20" s="20" t="s">
        <v>22</v>
      </c>
      <c r="B20" s="24">
        <v>3001.93</v>
      </c>
      <c r="C20" s="19">
        <v>24780.91</v>
      </c>
    </row>
    <row r="21" spans="1:3" ht="23.25" x14ac:dyDescent="0.35">
      <c r="A21" s="20" t="s">
        <v>21</v>
      </c>
      <c r="B21" s="24">
        <v>3800</v>
      </c>
      <c r="C21" s="19">
        <v>5800</v>
      </c>
    </row>
    <row r="22" spans="1:3" ht="23.25" x14ac:dyDescent="0.35">
      <c r="A22" s="20" t="s">
        <v>19</v>
      </c>
      <c r="B22" s="24">
        <v>3500</v>
      </c>
      <c r="C22" s="19"/>
    </row>
    <row r="23" spans="1:3" ht="23.25" x14ac:dyDescent="0.35">
      <c r="A23" s="20" t="s">
        <v>27</v>
      </c>
      <c r="B23" s="24">
        <v>3008.4</v>
      </c>
      <c r="C23" s="19"/>
    </row>
    <row r="24" spans="1:3" ht="23.25" x14ac:dyDescent="0.35">
      <c r="A24" s="20" t="s">
        <v>30</v>
      </c>
      <c r="B24" s="24">
        <v>815.2</v>
      </c>
      <c r="C24" s="19"/>
    </row>
    <row r="25" spans="1:3" ht="13.5" thickBot="1" x14ac:dyDescent="0.25">
      <c r="C25" s="19"/>
    </row>
    <row r="26" spans="1:3" ht="30" x14ac:dyDescent="0.4">
      <c r="A26" s="10" t="s">
        <v>11</v>
      </c>
      <c r="B26" s="11">
        <f>+B27+B32+B44</f>
        <v>276253.29000000004</v>
      </c>
    </row>
    <row r="27" spans="1:3" ht="27" x14ac:dyDescent="0.35">
      <c r="A27" s="21" t="s">
        <v>1</v>
      </c>
      <c r="B27" s="22">
        <f>SUM(B28:B31)</f>
        <v>205552.62</v>
      </c>
    </row>
    <row r="28" spans="1:3" ht="23.25" x14ac:dyDescent="0.35">
      <c r="A28" s="12" t="s">
        <v>2</v>
      </c>
      <c r="B28" s="18">
        <v>149754.82</v>
      </c>
    </row>
    <row r="29" spans="1:3" ht="23.25" x14ac:dyDescent="0.35">
      <c r="A29" s="12" t="s">
        <v>3</v>
      </c>
      <c r="B29" s="18">
        <v>44757.77</v>
      </c>
    </row>
    <row r="30" spans="1:3" ht="23.25" x14ac:dyDescent="0.35">
      <c r="A30" s="12" t="s">
        <v>32</v>
      </c>
      <c r="B30" s="18">
        <v>940</v>
      </c>
    </row>
    <row r="31" spans="1:3" ht="23.25" x14ac:dyDescent="0.35">
      <c r="A31" s="12" t="s">
        <v>0</v>
      </c>
      <c r="B31" s="18">
        <v>10100.030000000001</v>
      </c>
    </row>
    <row r="32" spans="1:3" ht="27" x14ac:dyDescent="0.35">
      <c r="A32" s="21" t="s">
        <v>4</v>
      </c>
      <c r="B32" s="22">
        <f>SUM(B33:B43)</f>
        <v>62332.4</v>
      </c>
    </row>
    <row r="33" spans="1:3" ht="23.25" x14ac:dyDescent="0.35">
      <c r="A33" s="12" t="s">
        <v>13</v>
      </c>
      <c r="B33" s="18">
        <v>3940.6</v>
      </c>
      <c r="C33">
        <f>3475.15+2303.16+37.88+4.93+6.75+34.87+3.28+35.36+19.8+19.8+33.4+39.2+36.78+18.72+5.35+2.4+5.4+4.9+7.96+1.32+7.72+2.83+15.29+2.97+15.39+7.38+3.3+11.22+13.34+14.39+8.47+20.93+6.79+7.1+9.1+12.5+1.8+1.9+2.58+0.85+0.8+227+8.9+8.9+23.6+4.7+5.9+5.9+5.9+5.9+7.5</f>
        <v>6567.2599999999993</v>
      </c>
    </row>
    <row r="34" spans="1:3" ht="46.5" x14ac:dyDescent="0.35">
      <c r="A34" s="20" t="s">
        <v>26</v>
      </c>
      <c r="B34" s="18">
        <v>17280.73</v>
      </c>
      <c r="C34" s="17"/>
    </row>
    <row r="35" spans="1:3" ht="51" customHeight="1" x14ac:dyDescent="0.35">
      <c r="A35" s="20" t="s">
        <v>25</v>
      </c>
      <c r="B35" s="18">
        <v>5171.62</v>
      </c>
      <c r="C35">
        <f>49.01+272.25+272.25+272.25+272.25+53+53+53+52+52+52+59.3+0.32+102.73+154.17+502.15+75.63+13.76+6.14+12.08+8.08+15.93+9.29+9.48+22.61+17.16+16.32+5.5+15+4.5+4.5+15.49+18.95</f>
        <v>2542.0999999999995</v>
      </c>
    </row>
    <row r="36" spans="1:3" ht="46.5" x14ac:dyDescent="0.35">
      <c r="A36" s="20" t="s">
        <v>15</v>
      </c>
      <c r="B36" s="18">
        <v>1399.2</v>
      </c>
      <c r="C36">
        <v>1224</v>
      </c>
    </row>
    <row r="37" spans="1:3" ht="23.25" x14ac:dyDescent="0.35">
      <c r="A37" s="20" t="s">
        <v>5</v>
      </c>
      <c r="B37" s="18">
        <v>6641.18</v>
      </c>
      <c r="C37">
        <f>40.97+90.71+66.4+58.98+50.23+33.85+71.24+50.06+56.01+60.8+111.39+60.8+71.19+62.25+100.08+64.82+79.78+73.36+228+6130.32</f>
        <v>7561.24</v>
      </c>
    </row>
    <row r="38" spans="1:3" ht="23.25" x14ac:dyDescent="0.35">
      <c r="A38" s="20" t="s">
        <v>6</v>
      </c>
      <c r="B38" s="18">
        <v>2562.27</v>
      </c>
      <c r="C38">
        <f>250.32+163.38+176.88+399.51+410.26+263.85+516.97+283.64+176.88+161.75</f>
        <v>2803.44</v>
      </c>
    </row>
    <row r="39" spans="1:3" ht="23.25" x14ac:dyDescent="0.35">
      <c r="A39" s="20" t="s">
        <v>7</v>
      </c>
      <c r="B39" s="18">
        <v>188.91</v>
      </c>
    </row>
    <row r="40" spans="1:3" ht="23.25" x14ac:dyDescent="0.35">
      <c r="A40" s="20" t="s">
        <v>12</v>
      </c>
      <c r="B40" s="18">
        <v>0</v>
      </c>
      <c r="C40">
        <f>423.5+116.62+372.9+369.05</f>
        <v>1282.07</v>
      </c>
    </row>
    <row r="41" spans="1:3" ht="46.5" x14ac:dyDescent="0.35">
      <c r="A41" s="20" t="s">
        <v>14</v>
      </c>
      <c r="B41" s="18">
        <v>6552.42</v>
      </c>
      <c r="C41">
        <f>23.2+23.2+23.2+23.2+23.2+23.2+357.18+356.9+178.22+51.86+21.42+71.56+123.8+149.91+40+10+6+50+40+40+40+40+40+40+40+50+50+40+25.36+26.2+26.2+26.2+26.2+24.92+24.92+24.95+24.92+23.7+23.7+23.7+22.54+22.54+23.42+23.42+23.42+24.56+24.56+30.98+30.98+30.98+30.98+30.98+30.98+30.98+45.36+45.9+5.57+16.75+25.18+22.98+24.12+26.09+49.5+24.09+24.3+19.37+19.24+16+16.85+32.7+25.18+27.44+25.96+30.65+32.46+27.34+25.83+199.83+249.22+151.83+107.61+78.88+49.6+59.51+81.88+85.4+83.61+92.54+96.12+94.33</f>
        <v>4697.5599999999986</v>
      </c>
    </row>
    <row r="42" spans="1:3" ht="69.75" x14ac:dyDescent="0.35">
      <c r="A42" s="20" t="s">
        <v>23</v>
      </c>
      <c r="B42" s="18">
        <v>17292.400000000001</v>
      </c>
      <c r="C42">
        <f>21403.85+4.65+1.7+0.07+3.83+18+19.35+13.75+6.03+5.82+18.33+3.24+4.32+1.35+6.48+21.46+28.86+11.88+4.78+3.06+12.15+6.43+6.63+2.18+9.59+1.44+6.03+2.7+11.97+1.98+0.81+14.1+20.25+11.43+3.44+10.22+3.15+3.24+10.35+3.15+7.83+1.47+16.83+4.5+5.32+6.03+2.95+0.9+9.98+14.31+2.34+10.98+15.51+9+3.06+1.8+2.79+0.59+0.92+13.18+1.8+19.26+4.59+1.53+6.03+57.14+45.73+90.86+90.86+38.54+38.54+19.38+3.59+45+45+49.97+46.62+49.4+38.39+45.29+45+55.3+57.79+62.4+47.94+52.96+47.73+57.24+53.12+48.29+55.3+45+40.7+40.7+41.49+55.46+51.84+52.05+50.24+49.4+94.32+574.4+469.89+46.56+46.85+47.43+43.92+46.97+65.1+12.1+25+25+26.1+33.6+50+38.2+40.1+25+3.61+11.1+22.9+7.95+15.49+111.97+12.22+34+6+24.9+1.05+9+1.29+0.5+2.55+0.96+2+4.34+3.3+1+1.75+2.25+6.25+72.6+72.6+72.6+72.6+143.13+147.62+139.51+137.82+159.84+226.27</f>
        <v>26841.320000000007</v>
      </c>
    </row>
    <row r="43" spans="1:3" ht="46.5" x14ac:dyDescent="0.35">
      <c r="A43" s="20" t="s">
        <v>31</v>
      </c>
      <c r="B43" s="18">
        <v>1303.07</v>
      </c>
      <c r="C43">
        <f>1162.33+42+143.9</f>
        <v>1348.23</v>
      </c>
    </row>
    <row r="44" spans="1:3" ht="27" x14ac:dyDescent="0.35">
      <c r="A44" s="23" t="s">
        <v>8</v>
      </c>
      <c r="B44" s="22">
        <f>SUM(B45:B45)</f>
        <v>8368.27</v>
      </c>
    </row>
    <row r="45" spans="1:3" ht="23.25" x14ac:dyDescent="0.35">
      <c r="A45" s="20" t="s">
        <v>9</v>
      </c>
      <c r="B45" s="13">
        <v>8368.27</v>
      </c>
    </row>
    <row r="47" spans="1:3" ht="13.5" thickBot="1" x14ac:dyDescent="0.25"/>
    <row r="48" spans="1:3" ht="30.75" thickBot="1" x14ac:dyDescent="0.45">
      <c r="A48" s="5" t="s">
        <v>29</v>
      </c>
      <c r="B48" s="6">
        <f>+B15-B26</f>
        <v>12807.339999999967</v>
      </c>
    </row>
    <row r="51" spans="2:2" x14ac:dyDescent="0.2">
      <c r="B51" s="25"/>
    </row>
  </sheetData>
  <pageMargins left="0.70866141732283472" right="0.70866141732283472" top="0.74803149606299213" bottom="0.74803149606299213" header="0.31496062992125984" footer="0.31496062992125984"/>
  <pageSetup paperSize="9" scale="6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13"/>
  <sheetViews>
    <sheetView workbookViewId="0">
      <selection activeCell="A16" sqref="A16"/>
    </sheetView>
  </sheetViews>
  <sheetFormatPr baseColWidth="10" defaultRowHeight="12.75" x14ac:dyDescent="0.2"/>
  <cols>
    <col min="1" max="1" width="88.85546875" customWidth="1"/>
    <col min="2" max="2" width="37.28515625" customWidth="1"/>
  </cols>
  <sheetData>
    <row r="5" spans="1:2" ht="23.25" x14ac:dyDescent="0.35">
      <c r="A5" s="8"/>
      <c r="B5" s="7"/>
    </row>
    <row r="7" spans="1:2" x14ac:dyDescent="0.2">
      <c r="A7" s="9"/>
      <c r="B7" s="7"/>
    </row>
    <row r="8" spans="1:2" x14ac:dyDescent="0.2">
      <c r="A8" s="9"/>
      <c r="B8" s="7"/>
    </row>
    <row r="9" spans="1:2" x14ac:dyDescent="0.2">
      <c r="A9" s="9"/>
      <c r="B9" s="7"/>
    </row>
    <row r="10" spans="1:2" x14ac:dyDescent="0.2">
      <c r="A10" s="7"/>
      <c r="B10" s="7"/>
    </row>
    <row r="11" spans="1:2" hidden="1" x14ac:dyDescent="0.2"/>
    <row r="12" spans="1:2" ht="58.5" customHeight="1" x14ac:dyDescent="0.4">
      <c r="A12" s="14" t="s">
        <v>28</v>
      </c>
      <c r="B12" s="16">
        <v>-19517.169999999998</v>
      </c>
    </row>
    <row r="13" spans="1:2" ht="69" customHeight="1" x14ac:dyDescent="0.4">
      <c r="A13" s="14" t="s">
        <v>29</v>
      </c>
      <c r="B13" s="16">
        <f>+'Cuenta de Pérdidas y Ganancias'!B48</f>
        <v>12807.339999999967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E1048576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Cuenta de Pérdidas y Ganancias</vt:lpstr>
      <vt:lpstr>Resultados 2020_2019</vt:lpstr>
      <vt:lpstr>Hoja1</vt:lpstr>
      <vt:lpstr>'Cuenta de Pérdidas y Ganancias'!Área_de_impresión</vt:lpstr>
      <vt:lpstr>'Resultados 2020_2019'!Área_de_impresión</vt:lpstr>
    </vt:vector>
  </TitlesOfParts>
  <Company>A3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Cuevas Merin</dc:creator>
  <cp:lastModifiedBy>pc</cp:lastModifiedBy>
  <cp:lastPrinted>2021-01-17T11:05:25Z</cp:lastPrinted>
  <dcterms:created xsi:type="dcterms:W3CDTF">1998-03-25T16:42:52Z</dcterms:created>
  <dcterms:modified xsi:type="dcterms:W3CDTF">2021-07-01T06:25:01Z</dcterms:modified>
</cp:coreProperties>
</file>